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32" windowHeight="11028" activeTab="1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<sst xmlns="http://schemas.openxmlformats.org/spreadsheetml/2006/main" count="75" uniqueCount="67">
  <si>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</si>
  <si>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</si>
  <si>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</si>
  <si>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</si>
  <si>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</si>
  <si>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</si>
  <si>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</si>
  <si>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</si>
  <si>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</si>
  <si>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7110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</si>
  <si>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</si>
  <si>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</si>
  <si>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</si>
  <si>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</si>
  <si>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7100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</si>
  <si>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</si>
  <si>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</si>
  <si>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</si>
  <si>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</si>
  <si>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</si>
  <si>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</si>
  <si>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</si>
  <si>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</si>
  <si>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</si>
  <si>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</si>
  <si>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</si>
  <si>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</si>
  <si>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</si>
  <si>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</si>
  <si>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</si>
  <si>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</si>
  <si>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</si>
  <si>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</si>
  <si>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</si>
  <si>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</si>
  <si>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</si>
  <si>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8200</t>
  </si>
  <si>
    <t>Громадський порядок та безпека</t>
  </si>
  <si>
    <t>8240</t>
  </si>
  <si>
    <t>Заходи та роботи з територіальної оборони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</si>
  <si>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</si>
  <si>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</si>
  <si>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</si>
  <si>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</si>
  <si>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</si>
  <si>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</si>
  <si>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</si>
  <si>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</si>
  <si>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</si>
  <si>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</si>
  <si>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</si>
  <si>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Податкові надходження</t>
  </si>
  <si>
    <t>Податок на прибуток підприємств</t>
  </si>
  <si>
    <t>Частина чистого прибутку (доходу) державних або комунальних підприємств, що вилучається до відповідного бюджету</t>
  </si>
  <si>
    <t>3242</t>
  </si>
  <si>
    <t>Інші заходи у сфері соціального захисту і соціального забезпечення</t>
  </si>
  <si>
    <t>Виконання  Ніжинського районного бюджету за 3 місяці 2024 року</t>
  </si>
  <si>
    <t>Уточнений план на 2024  рік (тис.грн.)</t>
  </si>
  <si>
    <t>Уточнений  план за 3 місяці 2024 року (тис.грн.)</t>
  </si>
  <si>
    <t>Виконано за 3 місяці 2024 року (тис.грн.)</t>
  </si>
  <si>
    <t>Виконання до уточненого  плану за 3 місяці 2024 року (%)</t>
  </si>
  <si>
    <t>Виконання Ніжинського районного бюджету за січень-березень 2024 року</t>
  </si>
  <si>
    <t>Уточнений  план на 2024  рік (тис.грн.)</t>
  </si>
  <si>
    <t>Виконано за 3 місяці 2024  року (тис.грн.)</t>
  </si>
  <si>
    <t>Виконання до уточненого  плану за 3 місяці 2024  року (%)</t>
  </si>
  <si>
    <t>Соціальний захист та соціальне забезпечення</t>
  </si>
  <si>
    <t>спеціальний фонд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</si>
</sst>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  <numFmt numFmtId="182" formatCode="[$-422]d\ mmmm\ yyyy&quot; р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9" fillId="0" borderId="2" applyNumberFormat="0" applyFill="0" applyAlignment="0" applyProtection="0"/>
    <xf numFmtId="0" fontId="34" fillId="0" borderId="3" applyNumberFormat="0" applyFill="0" applyAlignment="0" applyProtection="0"/>
    <xf numFmtId="0" fontId="10" fillId="0" borderId="4" applyNumberFormat="0" applyFill="0" applyAlignment="0" applyProtection="0"/>
    <xf numFmtId="0" fontId="35" fillId="0" borderId="4" applyNumberFormat="0" applyFill="0" applyAlignment="0" applyProtection="0"/>
    <xf numFmtId="0" fontId="11" fillId="0" borderId="5" applyNumberFormat="0" applyFill="0" applyAlignment="0" applyProtection="0"/>
    <xf numFmtId="0" fontId="36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9" fillId="0" borderId="7" applyNumberFormat="0" applyFill="0" applyAlignment="0" applyProtection="0"/>
    <xf numFmtId="0" fontId="13" fillId="21" borderId="8" applyNumberFormat="0" applyAlignment="0" applyProtection="0"/>
    <xf numFmtId="0" fontId="13" fillId="21" borderId="8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7" fillId="22" borderId="1" applyNumberFormat="0" applyAlignment="0" applyProtection="0"/>
    <xf numFmtId="0" fontId="4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7" fillId="3" borderId="0" applyNumberFormat="0" applyBorder="0" applyAlignment="0" applyProtection="0"/>
    <xf numFmtId="0" fontId="3" fillId="23" borderId="10" applyNumberFormat="0" applyFont="0" applyAlignment="0" applyProtection="0"/>
    <xf numFmtId="0" fontId="31" fillId="23" borderId="10" applyNumberFormat="0" applyFont="0" applyAlignment="0" applyProtection="0"/>
    <xf numFmtId="0" fontId="31" fillId="23" borderId="10" applyNumberFormat="0" applyFont="0" applyAlignment="0" applyProtection="0"/>
    <xf numFmtId="0" fontId="31" fillId="23" borderId="10" applyNumberFormat="0" applyFont="0" applyAlignment="0" applyProtection="0"/>
    <xf numFmtId="0" fontId="6" fillId="22" borderId="11" applyNumberFormat="0" applyAlignment="0" applyProtection="0"/>
    <xf numFmtId="0" fontId="19" fillId="0" borderId="7" applyNumberFormat="0" applyFill="0" applyAlignment="0" applyProtection="0"/>
    <xf numFmtId="0" fontId="15" fillId="20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7" fillId="0" borderId="1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0" fontId="23" fillId="0" borderId="0" xfId="0" applyFont="1" applyAlignment="1">
      <alignment horizontal="center"/>
    </xf>
    <xf numFmtId="0" fontId="25" fillId="25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175" fontId="22" fillId="26" borderId="13" xfId="0" applyNumberFormat="1" applyFont="1" applyFill="1" applyBorder="1" applyAlignment="1">
      <alignment horizontal="center" vertical="center"/>
    </xf>
    <xf numFmtId="4" fontId="39" fillId="0" borderId="13" xfId="0" applyNumberFormat="1" applyFont="1" applyBorder="1" applyAlignment="1">
      <alignment vertical="center"/>
    </xf>
    <xf numFmtId="0" fontId="22" fillId="26" borderId="13" xfId="0" applyFont="1" applyFill="1" applyBorder="1" applyAlignment="1">
      <alignment/>
    </xf>
    <xf numFmtId="0" fontId="0" fillId="0" borderId="13" xfId="0" applyFont="1" applyBorder="1" applyAlignment="1">
      <alignment horizontal="left" vertical="center"/>
    </xf>
    <xf numFmtId="4" fontId="0" fillId="0" borderId="13" xfId="0" applyNumberFormat="1" applyFont="1" applyBorder="1" applyAlignment="1">
      <alignment horizontal="left" vertical="center" wrapText="1"/>
    </xf>
    <xf numFmtId="2" fontId="40" fillId="0" borderId="13" xfId="0" applyNumberFormat="1" applyFont="1" applyFill="1" applyBorder="1" applyAlignment="1">
      <alignment horizontal="right" vertical="center" wrapText="1"/>
    </xf>
    <xf numFmtId="0" fontId="38" fillId="27" borderId="13" xfId="0" applyFont="1" applyFill="1" applyBorder="1" applyAlignment="1">
      <alignment horizontal="left" vertical="center"/>
    </xf>
    <xf numFmtId="4" fontId="38" fillId="27" borderId="13" xfId="0" applyNumberFormat="1" applyFont="1" applyFill="1" applyBorder="1" applyAlignment="1">
      <alignment horizontal="left" vertical="center" wrapText="1"/>
    </xf>
    <xf numFmtId="2" fontId="24" fillId="27" borderId="13" xfId="0" applyNumberFormat="1" applyFont="1" applyFill="1" applyBorder="1" applyAlignment="1">
      <alignment horizontal="right" vertical="center" wrapText="1"/>
    </xf>
    <xf numFmtId="0" fontId="25" fillId="27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13" xfId="0" applyBorder="1" applyAlignment="1">
      <alignment horizontal="left" vertical="center"/>
    </xf>
    <xf numFmtId="0" fontId="0" fillId="27" borderId="13" xfId="0" applyFill="1" applyBorder="1" applyAlignment="1">
      <alignment vertical="center"/>
    </xf>
    <xf numFmtId="4" fontId="38" fillId="27" borderId="13" xfId="0" applyNumberFormat="1" applyFont="1" applyFill="1" applyBorder="1" applyAlignment="1">
      <alignment vertical="center"/>
    </xf>
    <xf numFmtId="0" fontId="38" fillId="27" borderId="13" xfId="0" applyFont="1" applyFill="1" applyBorder="1" applyAlignment="1">
      <alignment vertical="center"/>
    </xf>
    <xf numFmtId="4" fontId="38" fillId="27" borderId="13" xfId="0" applyNumberFormat="1" applyFont="1" applyFill="1" applyBorder="1" applyAlignment="1">
      <alignment vertical="center" wrapText="1"/>
    </xf>
    <xf numFmtId="2" fontId="40" fillId="27" borderId="13" xfId="0" applyNumberFormat="1" applyFont="1" applyFill="1" applyBorder="1" applyAlignment="1">
      <alignment horizontal="right" vertical="center" wrapText="1"/>
    </xf>
    <xf numFmtId="0" fontId="1" fillId="27" borderId="13" xfId="0" applyFont="1" applyFill="1" applyBorder="1" applyAlignment="1">
      <alignment vertical="center"/>
    </xf>
    <xf numFmtId="4" fontId="1" fillId="27" borderId="13" xfId="0" applyNumberFormat="1" applyFont="1" applyFill="1" applyBorder="1" applyAlignment="1">
      <alignment vertical="center" wrapText="1"/>
    </xf>
    <xf numFmtId="2" fontId="38" fillId="27" borderId="13" xfId="0" applyNumberFormat="1" applyFont="1" applyFill="1" applyBorder="1" applyAlignment="1">
      <alignment vertical="center"/>
    </xf>
    <xf numFmtId="0" fontId="22" fillId="26" borderId="13" xfId="89" applyFont="1" applyFill="1" applyBorder="1" applyAlignment="1">
      <alignment vertical="center" wrapText="1"/>
      <protection/>
    </xf>
    <xf numFmtId="0" fontId="22" fillId="26" borderId="13" xfId="89" applyFont="1" applyFill="1" applyBorder="1" applyAlignment="1">
      <alignment horizontal="center" vertical="center"/>
      <protection/>
    </xf>
    <xf numFmtId="0" fontId="23" fillId="0" borderId="13" xfId="89" applyFont="1" applyBorder="1" applyAlignment="1">
      <alignment vertical="center" wrapText="1"/>
      <protection/>
    </xf>
    <xf numFmtId="0" fontId="23" fillId="0" borderId="13" xfId="89" applyFont="1" applyBorder="1" applyAlignment="1">
      <alignment horizontal="center" vertical="center"/>
      <protection/>
    </xf>
    <xf numFmtId="176" fontId="38" fillId="27" borderId="13" xfId="0" applyNumberFormat="1" applyFont="1" applyFill="1" applyBorder="1" applyAlignment="1">
      <alignment vertical="center"/>
    </xf>
    <xf numFmtId="175" fontId="23" fillId="26" borderId="13" xfId="0" applyNumberFormat="1" applyFont="1" applyFill="1" applyBorder="1" applyAlignment="1">
      <alignment horizontal="center" vertical="center"/>
    </xf>
    <xf numFmtId="4" fontId="22" fillId="26" borderId="13" xfId="89" applyNumberFormat="1" applyFont="1" applyFill="1" applyBorder="1" applyAlignment="1">
      <alignment vertical="center"/>
      <protection/>
    </xf>
    <xf numFmtId="0" fontId="22" fillId="0" borderId="13" xfId="89" applyFont="1" applyBorder="1" applyAlignment="1">
      <alignment horizontal="center" vertical="center"/>
      <protection/>
    </xf>
    <xf numFmtId="0" fontId="22" fillId="0" borderId="13" xfId="89" applyFont="1" applyBorder="1" applyAlignment="1">
      <alignment vertical="center" wrapText="1"/>
      <protection/>
    </xf>
    <xf numFmtId="4" fontId="22" fillId="0" borderId="13" xfId="89" applyNumberFormat="1" applyFont="1" applyBorder="1" applyAlignment="1">
      <alignment vertical="center"/>
      <protection/>
    </xf>
    <xf numFmtId="0" fontId="23" fillId="0" borderId="13" xfId="0" applyFont="1" applyBorder="1" applyAlignment="1">
      <alignment/>
    </xf>
    <xf numFmtId="4" fontId="23" fillId="0" borderId="13" xfId="89" applyNumberFormat="1" applyFont="1" applyBorder="1" applyAlignment="1">
      <alignment vertical="center"/>
      <protection/>
    </xf>
    <xf numFmtId="173" fontId="22" fillId="26" borderId="13" xfId="0" applyNumberFormat="1" applyFont="1" applyFill="1" applyBorder="1" applyAlignment="1">
      <alignment horizontal="center"/>
    </xf>
    <xf numFmtId="0" fontId="23" fillId="26" borderId="13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2" fontId="22" fillId="26" borderId="13" xfId="0" applyNumberFormat="1" applyFont="1" applyFill="1" applyBorder="1" applyAlignment="1">
      <alignment horizontal="center"/>
    </xf>
  </cellXfs>
  <cellStyles count="9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ування1" xfId="52"/>
    <cellStyle name="Акцентування2" xfId="53"/>
    <cellStyle name="Акцентування3" xfId="54"/>
    <cellStyle name="Акцентування4" xfId="55"/>
    <cellStyle name="Акцентування5" xfId="56"/>
    <cellStyle name="Акцентування6" xfId="57"/>
    <cellStyle name="Ввід" xfId="58"/>
    <cellStyle name="Ввод " xfId="59"/>
    <cellStyle name="Percent" xfId="60"/>
    <cellStyle name="Гарний" xfId="61"/>
    <cellStyle name="Hyperlink" xfId="62"/>
    <cellStyle name="Currency" xfId="63"/>
    <cellStyle name="Currency [0]" xfId="64"/>
    <cellStyle name="Добре" xfId="65"/>
    <cellStyle name="Заголовок 1" xfId="66"/>
    <cellStyle name="Заголовок 1 2" xfId="67"/>
    <cellStyle name="Заголовок 2" xfId="68"/>
    <cellStyle name="Заголовок 2 2" xfId="69"/>
    <cellStyle name="Заголовок 3" xfId="70"/>
    <cellStyle name="Заголовок 3 2" xfId="71"/>
    <cellStyle name="Заголовок 4" xfId="72"/>
    <cellStyle name="Заголовок 4 2" xfId="73"/>
    <cellStyle name="Звичайний 2" xfId="74"/>
    <cellStyle name="Звичайний 2 2" xfId="75"/>
    <cellStyle name="Звичайний 2 3" xfId="76"/>
    <cellStyle name="Звичайний 2 4" xfId="77"/>
    <cellStyle name="Звичайний 3" xfId="78"/>
    <cellStyle name="Зв'язана клітинка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ий" xfId="84"/>
    <cellStyle name="Обчислення" xfId="85"/>
    <cellStyle name="Обычный 2" xfId="86"/>
    <cellStyle name="Обычный 2 2" xfId="87"/>
    <cellStyle name="Обычный 2 3" xfId="88"/>
    <cellStyle name="Обычный 2 4" xfId="89"/>
    <cellStyle name="Обычный 3" xfId="90"/>
    <cellStyle name="Followed Hyperlink" xfId="91"/>
    <cellStyle name="Підсумок" xfId="92"/>
    <cellStyle name="Поганий" xfId="93"/>
    <cellStyle name="Примечание 2" xfId="94"/>
    <cellStyle name="Примітка" xfId="95"/>
    <cellStyle name="Примітка 2" xfId="96"/>
    <cellStyle name="Примітка 3" xfId="97"/>
    <cellStyle name="Результат" xfId="98"/>
    <cellStyle name="Связанная ячейка" xfId="99"/>
    <cellStyle name="Середній" xfId="100"/>
    <cellStyle name="Стиль 1" xfId="101"/>
    <cellStyle name="Текст попередження" xfId="102"/>
    <cellStyle name="Текст пояснення" xfId="103"/>
    <cellStyle name="Текст предупреждения" xfId="104"/>
    <cellStyle name="Comma" xfId="105"/>
    <cellStyle name="Comma [0]" xfId="106"/>
  </cellStyles>
  <dxfs count="1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PageLayoutView="0" workbookViewId="0" topLeftCell="A3">
      <selection activeCell="D4" sqref="D4"/>
    </sheetView>
  </sheetViews>
  <sheetFormatPr defaultColWidth="9.125" defaultRowHeight="12.75"/>
  <cols>
    <col min="1" max="1" width="15.875" style="14" customWidth="1"/>
    <col min="2" max="2" width="58.50390625" style="12" customWidth="1"/>
    <col min="3" max="3" width="18.875" style="12" customWidth="1"/>
    <col min="4" max="4" width="18.00390625" style="13" customWidth="1"/>
    <col min="5" max="5" width="16.875" style="12" customWidth="1"/>
    <col min="6" max="6" width="15.50390625" style="8" customWidth="1"/>
    <col min="7" max="16384" width="9.125" style="8" customWidth="1"/>
  </cols>
  <sheetData>
    <row r="1" spans="1:5" s="11" customFormat="1" ht="30" customHeight="1">
      <c r="A1" s="3" t="s">
        <v>56</v>
      </c>
      <c r="B1" s="3"/>
      <c r="C1" s="3"/>
      <c r="D1" s="3"/>
      <c r="E1" s="3"/>
    </row>
    <row r="2" spans="1:5" s="11" customFormat="1" ht="30" customHeight="1">
      <c r="A2" s="1" t="s">
        <v>35</v>
      </c>
      <c r="B2" s="1"/>
      <c r="C2" s="1"/>
      <c r="D2" s="1"/>
      <c r="E2" s="1"/>
    </row>
    <row r="3" spans="1:6" ht="104.25">
      <c r="A3" s="21" t="s">
        <v>16</v>
      </c>
      <c r="B3" s="20" t="s">
        <v>17</v>
      </c>
      <c r="C3" s="19" t="s">
        <v>57</v>
      </c>
      <c r="D3" s="19" t="s">
        <v>58</v>
      </c>
      <c r="E3" s="19" t="s">
        <v>59</v>
      </c>
      <c r="F3" s="19" t="s">
        <v>60</v>
      </c>
    </row>
    <row r="4" spans="1:40" s="31" customFormat="1" ht="42.75" customHeight="1" hidden="1">
      <c r="A4" s="28">
        <v>10000000</v>
      </c>
      <c r="B4" s="29" t="s">
        <v>51</v>
      </c>
      <c r="C4" s="30">
        <v>0</v>
      </c>
      <c r="D4" s="30">
        <v>0</v>
      </c>
      <c r="E4" s="30">
        <v>0</v>
      </c>
      <c r="F4" s="30">
        <v>0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</row>
    <row r="5" spans="1:40" ht="17.25" hidden="1">
      <c r="A5" s="25">
        <v>11020200</v>
      </c>
      <c r="B5" s="26" t="s">
        <v>52</v>
      </c>
      <c r="C5" s="27">
        <v>0</v>
      </c>
      <c r="D5" s="27">
        <v>0</v>
      </c>
      <c r="E5" s="27">
        <v>-6.314</v>
      </c>
      <c r="F5" s="39">
        <v>0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6" ht="34.5" customHeight="1">
      <c r="A6" s="40" t="s">
        <v>40</v>
      </c>
      <c r="B6" s="41" t="s">
        <v>41</v>
      </c>
      <c r="C6" s="36">
        <v>1100</v>
      </c>
      <c r="D6" s="36">
        <v>297.5</v>
      </c>
      <c r="E6" s="42">
        <v>535.2</v>
      </c>
      <c r="F6" s="36">
        <f aca="true" t="shared" si="0" ref="F6:F21">IF(D6=0,0,E6/D6*100)</f>
        <v>179.89915966386556</v>
      </c>
    </row>
    <row r="7" spans="1:6" ht="26.25" customHeight="1" hidden="1">
      <c r="A7" s="34">
        <v>21010000</v>
      </c>
      <c r="B7" s="18" t="s">
        <v>53</v>
      </c>
      <c r="C7" s="23">
        <v>0</v>
      </c>
      <c r="D7" s="23">
        <v>0</v>
      </c>
      <c r="E7" s="23">
        <v>0.3</v>
      </c>
      <c r="F7" s="36">
        <f t="shared" si="0"/>
        <v>0</v>
      </c>
    </row>
    <row r="8" spans="1:6" ht="17.25">
      <c r="A8" s="37" t="s">
        <v>18</v>
      </c>
      <c r="B8" s="38" t="s">
        <v>19</v>
      </c>
      <c r="C8" s="36">
        <v>300</v>
      </c>
      <c r="D8" s="36">
        <v>82.5</v>
      </c>
      <c r="E8" s="36">
        <v>170.9</v>
      </c>
      <c r="F8" s="36">
        <f t="shared" si="0"/>
        <v>207.15151515151518</v>
      </c>
    </row>
    <row r="9" spans="1:6" ht="39">
      <c r="A9" s="17" t="s">
        <v>20</v>
      </c>
      <c r="B9" s="18" t="s">
        <v>21</v>
      </c>
      <c r="C9" s="23">
        <v>20</v>
      </c>
      <c r="D9" s="23">
        <v>2.5</v>
      </c>
      <c r="E9" s="23">
        <v>9.4</v>
      </c>
      <c r="F9" s="36">
        <f t="shared" si="0"/>
        <v>376</v>
      </c>
    </row>
    <row r="10" spans="1:6" ht="26.25">
      <c r="A10" s="17" t="s">
        <v>22</v>
      </c>
      <c r="B10" s="18" t="s">
        <v>23</v>
      </c>
      <c r="C10" s="23">
        <v>280</v>
      </c>
      <c r="D10" s="23">
        <v>80</v>
      </c>
      <c r="E10" s="23">
        <v>161.5</v>
      </c>
      <c r="F10" s="36">
        <f t="shared" si="0"/>
        <v>201.87499999999997</v>
      </c>
    </row>
    <row r="11" spans="1:6" ht="46.5">
      <c r="A11" s="37" t="s">
        <v>24</v>
      </c>
      <c r="B11" s="38" t="s">
        <v>25</v>
      </c>
      <c r="C11" s="36">
        <v>800</v>
      </c>
      <c r="D11" s="36">
        <v>215</v>
      </c>
      <c r="E11" s="36">
        <v>364.1</v>
      </c>
      <c r="F11" s="36">
        <f t="shared" si="0"/>
        <v>169.34883720930233</v>
      </c>
    </row>
    <row r="12" spans="1:6" ht="39">
      <c r="A12" s="17" t="s">
        <v>26</v>
      </c>
      <c r="B12" s="18" t="s">
        <v>42</v>
      </c>
      <c r="C12" s="23">
        <v>800</v>
      </c>
      <c r="D12" s="23">
        <v>215</v>
      </c>
      <c r="E12" s="23">
        <v>364.1</v>
      </c>
      <c r="F12" s="36">
        <f t="shared" si="0"/>
        <v>169.34883720930233</v>
      </c>
    </row>
    <row r="13" spans="1:6" ht="17.25">
      <c r="A13" s="37" t="s">
        <v>27</v>
      </c>
      <c r="B13" s="38" t="s">
        <v>13</v>
      </c>
      <c r="C13" s="36">
        <v>0</v>
      </c>
      <c r="D13" s="36">
        <v>0</v>
      </c>
      <c r="E13" s="36">
        <v>0.2</v>
      </c>
      <c r="F13" s="36">
        <f t="shared" si="0"/>
        <v>0</v>
      </c>
    </row>
    <row r="14" spans="1:6" ht="17.25">
      <c r="A14" s="17" t="s">
        <v>28</v>
      </c>
      <c r="B14" s="18" t="s">
        <v>13</v>
      </c>
      <c r="C14" s="23">
        <v>0</v>
      </c>
      <c r="D14" s="23">
        <v>0</v>
      </c>
      <c r="E14" s="23">
        <v>0.2</v>
      </c>
      <c r="F14" s="36">
        <f t="shared" si="0"/>
        <v>0</v>
      </c>
    </row>
    <row r="15" spans="1:6" ht="17.25">
      <c r="A15" s="37" t="s">
        <v>43</v>
      </c>
      <c r="B15" s="38" t="s">
        <v>44</v>
      </c>
      <c r="C15" s="36">
        <v>1875.5</v>
      </c>
      <c r="D15" s="36">
        <v>6503.9</v>
      </c>
      <c r="E15" s="36">
        <v>6359</v>
      </c>
      <c r="F15" s="36">
        <f t="shared" si="0"/>
        <v>97.77210596718892</v>
      </c>
    </row>
    <row r="16" spans="1:6" ht="17.25">
      <c r="A16" s="17" t="s">
        <v>45</v>
      </c>
      <c r="B16" s="18" t="s">
        <v>46</v>
      </c>
      <c r="C16" s="23">
        <v>1449.4</v>
      </c>
      <c r="D16" s="23">
        <v>362.4</v>
      </c>
      <c r="E16" s="23">
        <v>362.4</v>
      </c>
      <c r="F16" s="36">
        <f t="shared" si="0"/>
        <v>100</v>
      </c>
    </row>
    <row r="17" spans="1:6" ht="62.25">
      <c r="A17" s="37" t="s">
        <v>47</v>
      </c>
      <c r="B17" s="38" t="s">
        <v>48</v>
      </c>
      <c r="C17" s="36">
        <v>1449.4</v>
      </c>
      <c r="D17" s="36">
        <v>362.4</v>
      </c>
      <c r="E17" s="36">
        <v>362.4</v>
      </c>
      <c r="F17" s="36">
        <f t="shared" si="0"/>
        <v>100</v>
      </c>
    </row>
    <row r="18" spans="1:6" ht="17.25">
      <c r="A18" s="17" t="s">
        <v>29</v>
      </c>
      <c r="B18" s="18" t="s">
        <v>30</v>
      </c>
      <c r="C18" s="23">
        <v>426.1</v>
      </c>
      <c r="D18" s="23">
        <v>6141.5</v>
      </c>
      <c r="E18" s="23">
        <v>5996.6</v>
      </c>
      <c r="F18" s="36">
        <f t="shared" si="0"/>
        <v>97.64064153708378</v>
      </c>
    </row>
    <row r="19" spans="1:6" ht="17.25">
      <c r="A19" s="17" t="s">
        <v>31</v>
      </c>
      <c r="B19" s="18" t="s">
        <v>11</v>
      </c>
      <c r="C19" s="23">
        <v>426.1</v>
      </c>
      <c r="D19" s="23">
        <v>6141.5</v>
      </c>
      <c r="E19" s="23">
        <v>5996.6</v>
      </c>
      <c r="F19" s="36">
        <f t="shared" si="0"/>
        <v>97.64064153708378</v>
      </c>
    </row>
    <row r="20" spans="1:6" ht="25.5" customHeight="1">
      <c r="A20" s="35" t="s">
        <v>32</v>
      </c>
      <c r="B20" s="38" t="s">
        <v>33</v>
      </c>
      <c r="C20" s="36">
        <v>1100</v>
      </c>
      <c r="D20" s="36">
        <f>D6</f>
        <v>297.5</v>
      </c>
      <c r="E20" s="47">
        <f>E6</f>
        <v>535.2</v>
      </c>
      <c r="F20" s="36">
        <f t="shared" si="0"/>
        <v>179.89915966386556</v>
      </c>
    </row>
    <row r="21" spans="1:6" ht="26.25" customHeight="1">
      <c r="A21" s="35" t="s">
        <v>32</v>
      </c>
      <c r="B21" s="38" t="s">
        <v>34</v>
      </c>
      <c r="C21" s="36">
        <f>C20+C15</f>
        <v>2975.5</v>
      </c>
      <c r="D21" s="36">
        <f>D20+D15</f>
        <v>6801.4</v>
      </c>
      <c r="E21" s="47">
        <f>E20+E15</f>
        <v>6894.2</v>
      </c>
      <c r="F21" s="36">
        <f t="shared" si="0"/>
        <v>101.36442497132943</v>
      </c>
    </row>
  </sheetData>
  <sheetProtection/>
  <mergeCells count="2">
    <mergeCell ref="A1:E1"/>
    <mergeCell ref="A2:E2"/>
  </mergeCells>
  <conditionalFormatting sqref="A6:A21">
    <cfRule type="expression" priority="1" dxfId="16" stopIfTrue="1">
      <formula>IT6=1</formula>
    </cfRule>
  </conditionalFormatting>
  <conditionalFormatting sqref="B6:B21">
    <cfRule type="expression" priority="2" dxfId="16" stopIfTrue="1">
      <formula>IT6=1</formula>
    </cfRule>
  </conditionalFormatting>
  <conditionalFormatting sqref="C6:C21 D21:E21">
    <cfRule type="expression" priority="3" dxfId="16" stopIfTrue="1">
      <formula>IT6=1</formula>
    </cfRule>
  </conditionalFormatting>
  <conditionalFormatting sqref="D6:D20">
    <cfRule type="expression" priority="4" dxfId="16" stopIfTrue="1">
      <formula>IT6=1</formula>
    </cfRule>
  </conditionalFormatting>
  <conditionalFormatting sqref="E6:E20">
    <cfRule type="expression" priority="5" dxfId="16" stopIfTrue="1">
      <formula>IT6=1</formula>
    </cfRule>
  </conditionalFormatting>
  <conditionalFormatting sqref="F6:F21">
    <cfRule type="expression" priority="6" dxfId="16" stopIfTrue="1">
      <formula>IT6=1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8.50390625" style="9" customWidth="1"/>
    <col min="2" max="2" width="50.625" style="9" customWidth="1"/>
    <col min="3" max="3" width="13.00390625" style="15" customWidth="1"/>
    <col min="4" max="4" width="13.625" style="15" customWidth="1"/>
    <col min="5" max="5" width="12.125" style="15" customWidth="1"/>
    <col min="6" max="6" width="16.50390625" style="15" customWidth="1"/>
  </cols>
  <sheetData>
    <row r="1" spans="1:6" ht="17.25">
      <c r="A1" s="4" t="s">
        <v>61</v>
      </c>
      <c r="B1" s="4"/>
      <c r="C1" s="4"/>
      <c r="D1" s="4"/>
      <c r="E1" s="4"/>
      <c r="F1" s="4"/>
    </row>
    <row r="2" spans="1:6" ht="17.25">
      <c r="A2" s="2" t="s">
        <v>0</v>
      </c>
      <c r="B2" s="2"/>
      <c r="C2" s="2"/>
      <c r="D2" s="2"/>
      <c r="E2" s="2"/>
      <c r="F2" s="2"/>
    </row>
    <row r="4" spans="1:6" s="5" customFormat="1" ht="78">
      <c r="A4" s="10" t="s">
        <v>1</v>
      </c>
      <c r="B4" s="10" t="s">
        <v>2</v>
      </c>
      <c r="C4" s="6" t="s">
        <v>62</v>
      </c>
      <c r="D4" s="6" t="s">
        <v>58</v>
      </c>
      <c r="E4" s="6" t="s">
        <v>63</v>
      </c>
      <c r="F4" s="6" t="s">
        <v>64</v>
      </c>
    </row>
    <row r="5" spans="1:6" ht="17.25">
      <c r="A5" s="44" t="s">
        <v>3</v>
      </c>
      <c r="B5" s="43" t="s">
        <v>4</v>
      </c>
      <c r="C5" s="49">
        <f>C6+C7</f>
        <v>2445.8</v>
      </c>
      <c r="D5" s="49">
        <f>D6+D7</f>
        <v>1152.94</v>
      </c>
      <c r="E5" s="49">
        <f>E6+E7</f>
        <v>528.84089</v>
      </c>
      <c r="F5" s="22">
        <f>IF(D5=0,"",IF(E5/D5*100&gt;=200,"В/100",E5/D5*100))</f>
        <v>45.868899509081125</v>
      </c>
    </row>
    <row r="6" spans="1:6" ht="100.5" customHeight="1">
      <c r="A6" s="46" t="s">
        <v>5</v>
      </c>
      <c r="B6" s="45" t="s">
        <v>6</v>
      </c>
      <c r="C6" s="54">
        <v>1951.4</v>
      </c>
      <c r="D6" s="54">
        <v>644.24</v>
      </c>
      <c r="E6" s="54">
        <v>457.11632</v>
      </c>
      <c r="F6" s="48">
        <f aca="true" t="shared" si="0" ref="F6:F14">IF(D6=0,"",IF(E6/D6*100&gt;=200,"В/100",E6/D6*100))</f>
        <v>70.95435241524896</v>
      </c>
    </row>
    <row r="7" spans="1:6" ht="36">
      <c r="A7" s="46" t="s">
        <v>7</v>
      </c>
      <c r="B7" s="45" t="s">
        <v>8</v>
      </c>
      <c r="C7" s="54">
        <v>494.4</v>
      </c>
      <c r="D7" s="54">
        <v>508.7</v>
      </c>
      <c r="E7" s="54">
        <v>71.72457</v>
      </c>
      <c r="F7" s="48">
        <f t="shared" si="0"/>
        <v>14.09958128563004</v>
      </c>
    </row>
    <row r="8" spans="1:6" ht="34.5">
      <c r="A8" s="44">
        <v>3000</v>
      </c>
      <c r="B8" s="43" t="s">
        <v>65</v>
      </c>
      <c r="C8" s="49">
        <v>80.046</v>
      </c>
      <c r="D8" s="49">
        <v>47.523</v>
      </c>
      <c r="E8" s="49">
        <v>26.0184</v>
      </c>
      <c r="F8" s="22">
        <f t="shared" si="0"/>
        <v>54.74906887191465</v>
      </c>
    </row>
    <row r="9" spans="1:6" ht="69">
      <c r="A9" s="44" t="s">
        <v>49</v>
      </c>
      <c r="B9" s="43" t="s">
        <v>50</v>
      </c>
      <c r="C9" s="49">
        <v>80.046</v>
      </c>
      <c r="D9" s="49">
        <v>47.523</v>
      </c>
      <c r="E9" s="49">
        <v>26.0184</v>
      </c>
      <c r="F9" s="22">
        <f t="shared" si="0"/>
        <v>54.74906887191465</v>
      </c>
    </row>
    <row r="10" spans="1:6" ht="34.5" hidden="1">
      <c r="A10" s="44" t="s">
        <v>54</v>
      </c>
      <c r="B10" s="43" t="s">
        <v>55</v>
      </c>
      <c r="C10" s="49">
        <v>0</v>
      </c>
      <c r="D10" s="49">
        <v>0</v>
      </c>
      <c r="E10" s="49">
        <v>0</v>
      </c>
      <c r="F10" s="22">
        <f t="shared" si="0"/>
      </c>
    </row>
    <row r="11" spans="1:6" ht="34.5">
      <c r="A11" s="44" t="s">
        <v>14</v>
      </c>
      <c r="B11" s="43" t="s">
        <v>15</v>
      </c>
      <c r="C11" s="49">
        <v>182</v>
      </c>
      <c r="D11" s="49">
        <v>0</v>
      </c>
      <c r="E11" s="49">
        <v>0</v>
      </c>
      <c r="F11" s="22">
        <f t="shared" si="0"/>
      </c>
    </row>
    <row r="12" spans="1:6" ht="36">
      <c r="A12" s="46" t="s">
        <v>9</v>
      </c>
      <c r="B12" s="45" t="s">
        <v>10</v>
      </c>
      <c r="C12" s="54">
        <v>182</v>
      </c>
      <c r="D12" s="54">
        <v>0</v>
      </c>
      <c r="E12" s="54">
        <v>0</v>
      </c>
      <c r="F12" s="22">
        <f t="shared" si="0"/>
      </c>
    </row>
    <row r="13" spans="1:23" s="7" customFormat="1" ht="36.75" customHeight="1">
      <c r="A13" s="50" t="s">
        <v>36</v>
      </c>
      <c r="B13" s="51" t="s">
        <v>37</v>
      </c>
      <c r="C13" s="52">
        <v>267.7</v>
      </c>
      <c r="D13" s="52">
        <v>907.84851</v>
      </c>
      <c r="E13" s="52">
        <v>0</v>
      </c>
      <c r="F13" s="22">
        <f t="shared" si="0"/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6" ht="18">
      <c r="A14" s="46" t="s">
        <v>38</v>
      </c>
      <c r="B14" s="45" t="s">
        <v>39</v>
      </c>
      <c r="C14" s="54">
        <v>267.7</v>
      </c>
      <c r="D14" s="54">
        <v>907.84851</v>
      </c>
      <c r="E14" s="54">
        <v>0</v>
      </c>
      <c r="F14" s="22">
        <f t="shared" si="0"/>
        <v>0</v>
      </c>
    </row>
    <row r="15" spans="1:6" ht="18">
      <c r="A15" s="53"/>
      <c r="B15" s="24" t="s">
        <v>12</v>
      </c>
      <c r="C15" s="55">
        <f>C5+C8+C11+C13</f>
        <v>2975.546</v>
      </c>
      <c r="D15" s="55">
        <f>D5+D8+D9+D10+D11+D13</f>
        <v>2155.8345099999997</v>
      </c>
      <c r="E15" s="55">
        <f>E5+E8+E9+E10+E11+E13</f>
        <v>580.87769</v>
      </c>
      <c r="F15" s="56"/>
    </row>
    <row r="16" ht="18">
      <c r="C16" s="57" t="s">
        <v>66</v>
      </c>
    </row>
    <row r="17" spans="1:23" s="7" customFormat="1" ht="36.75" customHeight="1">
      <c r="A17" s="50" t="s">
        <v>36</v>
      </c>
      <c r="B17" s="51" t="s">
        <v>37</v>
      </c>
      <c r="C17" s="52">
        <v>200</v>
      </c>
      <c r="D17" s="52">
        <v>6268.39315</v>
      </c>
      <c r="E17" s="52">
        <v>2148.49989</v>
      </c>
      <c r="F17" s="22">
        <f>IF(D17=0,"",IF(E17/D17*100&gt;=200,"В/100",E17/D17*100))</f>
        <v>34.27512982334237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6" ht="18">
      <c r="A18" s="46" t="s">
        <v>38</v>
      </c>
      <c r="B18" s="45" t="s">
        <v>39</v>
      </c>
      <c r="C18" s="54">
        <v>200</v>
      </c>
      <c r="D18" s="54">
        <v>6268.39315</v>
      </c>
      <c r="E18" s="54">
        <v>2148.49989</v>
      </c>
      <c r="F18" s="22">
        <f>IF(D18=0,"",IF(E18/D18*100&gt;=200,"В/100",E18/D18*100))</f>
        <v>34.27512982334237</v>
      </c>
    </row>
    <row r="19" spans="1:6" ht="18">
      <c r="A19" s="53"/>
      <c r="B19" s="24" t="s">
        <v>12</v>
      </c>
      <c r="C19" s="55">
        <f>C17</f>
        <v>200</v>
      </c>
      <c r="D19" s="58">
        <f>D17</f>
        <v>6268.39315</v>
      </c>
      <c r="E19" s="58">
        <f>E17</f>
        <v>2148.49989</v>
      </c>
      <c r="F19" s="56"/>
    </row>
  </sheetData>
  <sheetProtection/>
  <mergeCells count="2">
    <mergeCell ref="A1:F1"/>
    <mergeCell ref="A2:F2"/>
  </mergeCells>
  <conditionalFormatting sqref="A5:A14">
    <cfRule type="expression" priority="6" dxfId="16" stopIfTrue="1">
      <formula>IV5=1</formula>
    </cfRule>
  </conditionalFormatting>
  <conditionalFormatting sqref="B5:B14">
    <cfRule type="expression" priority="7" dxfId="16" stopIfTrue="1">
      <formula>IV5=1</formula>
    </cfRule>
  </conditionalFormatting>
  <conditionalFormatting sqref="D5:E5 C5:C14">
    <cfRule type="expression" priority="8" dxfId="16" stopIfTrue="1">
      <formula>IV5=1</formula>
    </cfRule>
  </conditionalFormatting>
  <conditionalFormatting sqref="D6:D14">
    <cfRule type="expression" priority="9" dxfId="16" stopIfTrue="1">
      <formula>IV6=1</formula>
    </cfRule>
  </conditionalFormatting>
  <conditionalFormatting sqref="E6:E14">
    <cfRule type="expression" priority="10" dxfId="16" stopIfTrue="1">
      <formula>IV6=1</formula>
    </cfRule>
  </conditionalFormatting>
  <conditionalFormatting sqref="A17:A18">
    <cfRule type="expression" priority="1" dxfId="16" stopIfTrue="1">
      <formula>IV17=1</formula>
    </cfRule>
  </conditionalFormatting>
  <conditionalFormatting sqref="B17:B18">
    <cfRule type="expression" priority="2" dxfId="16" stopIfTrue="1">
      <formula>IV17=1</formula>
    </cfRule>
  </conditionalFormatting>
  <conditionalFormatting sqref="C17:C18">
    <cfRule type="expression" priority="3" dxfId="16" stopIfTrue="1">
      <formula>IV17=1</formula>
    </cfRule>
  </conditionalFormatting>
  <conditionalFormatting sqref="D17:D18">
    <cfRule type="expression" priority="4" dxfId="16" stopIfTrue="1">
      <formula>IV17=1</formula>
    </cfRule>
  </conditionalFormatting>
  <conditionalFormatting sqref="E17:E18">
    <cfRule type="expression" priority="5" dxfId="16" stopIfTrue="1">
      <formula>IV17=1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UserAdm01</cp:lastModifiedBy>
  <cp:lastPrinted>2021-12-01T10:00:08Z</cp:lastPrinted>
  <dcterms:created xsi:type="dcterms:W3CDTF">2020-07-02T05:19:35Z</dcterms:created>
  <dcterms:modified xsi:type="dcterms:W3CDTF">2024-04-30T07:02:57Z</dcterms:modified>
  <cp:category/>
  <cp:version/>
  <cp:contentType/>
  <cp:contentStatus/>
</cp:coreProperties>
</file>